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 FIRST" sheetId="1" state="visible" r:id="rId1"/>
    <sheet xmlns:r="http://schemas.openxmlformats.org/officeDocument/2006/relationships" name="Landed Cost Calculator" sheetId="2" state="visible" r:id="rId2"/>
    <sheet xmlns:r="http://schemas.openxmlformats.org/officeDocument/2006/relationships" name="Rates Reference Aug 2026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8">
    <font>
      <name val="Calibri"/>
      <family val="2"/>
      <color theme="1"/>
      <sz val="11"/>
      <scheme val="minor"/>
    </font>
    <font>
      <b val="1"/>
      <sz val="16"/>
    </font>
    <font>
      <color rgb="00555555"/>
      <sz val="11"/>
    </font>
    <font>
      <b val="1"/>
      <sz val="12"/>
    </font>
    <font>
      <i val="1"/>
      <color rgb="00777777"/>
      <sz val="9"/>
    </font>
    <font>
      <b val="1"/>
    </font>
    <font>
      <b val="1"/>
      <sz val="14"/>
    </font>
    <font>
      <b val="1"/>
      <color rgb="00B00000"/>
    </font>
  </fonts>
  <fills count="5">
    <fill>
      <patternFill/>
    </fill>
    <fill>
      <patternFill patternType="gray125"/>
    </fill>
    <fill>
      <patternFill patternType="solid">
        <fgColor rgb="00DEE7F5"/>
      </patternFill>
    </fill>
    <fill>
      <patternFill patternType="solid">
        <fgColor rgb="00FFF9C4"/>
      </patternFill>
    </fill>
    <fill>
      <patternFill patternType="solid">
        <fgColor rgb="00E8F5E9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3" fillId="2" borderId="0" pivotButton="0" quotePrefix="0" xfId="0"/>
    <xf numFmtId="0" fontId="0" fillId="2" borderId="0" pivotButton="0" quotePrefix="0" xfId="0"/>
    <xf numFmtId="164" fontId="0" fillId="3" borderId="1" pivotButton="0" quotePrefix="0" xfId="0"/>
    <xf numFmtId="0" fontId="4" fillId="0" borderId="0" applyAlignment="1" pivotButton="0" quotePrefix="0" xfId="0">
      <alignment vertical="center" wrapText="1"/>
    </xf>
    <xf numFmtId="3" fontId="0" fillId="3" borderId="1" pivotButton="0" quotePrefix="0" xfId="0"/>
    <xf numFmtId="165" fontId="0" fillId="3" borderId="1" pivotButton="0" quotePrefix="0" xfId="0"/>
    <xf numFmtId="0" fontId="0" fillId="3" borderId="1" pivotButton="0" quotePrefix="0" xfId="0"/>
    <xf numFmtId="0" fontId="5" fillId="0" borderId="0" pivotButton="0" quotePrefix="0" xfId="0"/>
    <xf numFmtId="164" fontId="5" fillId="0" borderId="1" pivotButton="0" quotePrefix="0" xfId="0"/>
    <xf numFmtId="165" fontId="5" fillId="0" borderId="1" pivotButton="0" quotePrefix="0" xfId="0"/>
    <xf numFmtId="0" fontId="5" fillId="4" borderId="0" pivotButton="0" quotePrefix="0" xfId="0"/>
    <xf numFmtId="164" fontId="5" fillId="4" borderId="1" pivotButton="0" quotePrefix="0" xfId="0"/>
    <xf numFmtId="0" fontId="4" fillId="0" borderId="0" pivotButton="0" quotePrefix="0" xfId="0"/>
    <xf numFmtId="0" fontId="6" fillId="0" borderId="0" pivotButton="0" quotePrefix="0" xfId="0"/>
    <xf numFmtId="0" fontId="5" fillId="2" borderId="1" pivotButton="0" quotePrefix="0" xfId="0"/>
    <xf numFmtId="0" fontId="0" fillId="0" borderId="1" pivotButton="0" quotePrefix="0" xfId="0"/>
    <xf numFmtId="49" fontId="0" fillId="0" borderId="1" pivotButton="0" quotePrefix="0" xfId="0"/>
    <xf numFmtId="165" fontId="0" fillId="0" borderId="1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1"/>
    <row r="2">
      <c r="B2" s="1" t="inlineStr">
        <is>
          <t>Landed Cost Calculator 2026</t>
        </is>
      </c>
    </row>
    <row r="3">
      <c r="B3" s="2" t="inlineStr">
        <is>
          <t>Free bonus for the book 'Importing from China in 2026'</t>
        </is>
      </c>
    </row>
    <row r="4"/>
    <row r="5" ht="28" customHeight="1">
      <c r="B5" s="3" t="inlineStr">
        <is>
          <t>1. Fill only the YELLOW cells on the 'Landed Cost Calculator' sheet. Every white cell computes automatically.</t>
        </is>
      </c>
    </row>
    <row r="6" ht="28" customHeight="1">
      <c r="B6" s="3" t="inlineStr">
        <is>
          <t>2. Works in Excel and in Google Sheets: in Google Sheets, use File &gt; Import and upload this file. No macros, no add-ins.</t>
        </is>
      </c>
    </row>
    <row r="7" ht="28" customHeight="1">
      <c r="B7" s="3" t="inlineStr">
        <is>
          <t>3. The calculator comes prefilled with the book's running example (500 phone cases at $2.80 FOB) so you can see every formula at work.</t>
        </is>
      </c>
    </row>
    <row r="8" ht="28" customHeight="1">
      <c r="B8" s="3" t="inlineStr">
        <is>
          <t>4. Tariff rates change. Before relying on any total, verify your rates at hts.usitc.gov (see the 'Rates Reference Aug 2026' sheet).</t>
        </is>
      </c>
    </row>
    <row r="9" ht="28" customHeight="1">
      <c r="B9" s="3" t="inlineStr">
        <is>
          <t>5. The surcharge layer in the examples is the 12.5% Section 301 forced labor tariff, which replaced the old 10% Section 122 surcharge on July 24, 2026. Re-check that layer before every shipment, it can move again.</t>
        </is>
      </c>
    </row>
    <row r="10" ht="28" customHeight="1">
      <c r="B10" s="3" t="inlineStr">
        <is>
          <t>6. All results are estimates for planning, not customs or legal advice. Your customs broker and CBP have the final word.</t>
        </is>
      </c>
    </row>
    <row r="11" ht="28" customHeight="1">
      <c r="B11" s="3" t="inlineStr">
        <is>
          <t>7. Chapters 2, 4 and 7 of the book explain every line: the tariff stack (Ch. 2), landed cost (Ch. 4), pricing (Ch. 7).</t>
        </is>
      </c>
    </row>
    <row r="12" ht="28" customHeight="1">
      <c r="B12" s="3" t="inlineStr">
        <is>
          <t>8. Freight, insurance, courier and marketplace fee values are example assumptions from the book. Replace them with your real quotes.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42" customWidth="1" min="1" max="1"/>
    <col width="14" customWidth="1" min="2" max="2"/>
    <col width="62" customWidth="1" min="3" max="3"/>
  </cols>
  <sheetData>
    <row r="1">
      <c r="A1" s="1" t="inlineStr">
        <is>
          <t>LANDED COST CALCULATOR</t>
        </is>
      </c>
    </row>
    <row r="2">
      <c r="A2" s="2" t="inlineStr">
        <is>
          <t>Fill only the yellow cells. Everything else computes automatically.</t>
        </is>
      </c>
    </row>
    <row r="4">
      <c r="A4" s="4" t="inlineStr">
        <is>
          <t>1. INPUTS, your shipment</t>
        </is>
      </c>
      <c r="B4" s="5" t="n"/>
      <c r="C4" s="5" t="n"/>
    </row>
    <row r="5">
      <c r="A5" t="inlineStr">
        <is>
          <t>Product cost per unit (USD, FOB)</t>
        </is>
      </c>
      <c r="B5" s="6" t="n">
        <v>2.8</v>
      </c>
      <c r="C5" s="7" t="inlineStr">
        <is>
          <t>What you pay the supplier per unit, FOB basis (Ch. 4)</t>
        </is>
      </c>
    </row>
    <row r="6">
      <c r="A6" t="inlineStr">
        <is>
          <t>Units in shipment</t>
        </is>
      </c>
      <c r="B6" s="8" t="n">
        <v>500</v>
      </c>
    </row>
    <row r="7">
      <c r="A7" t="inlineStr">
        <is>
          <t>Sellable units (after defects and samples)</t>
        </is>
      </c>
      <c r="B7" s="8" t="n">
        <v>500</v>
      </c>
      <c r="C7" s="7" t="inlineStr">
        <is>
          <t>Divide by sellable units, not ordered units (Ch. 4, mistake 4)</t>
        </is>
      </c>
    </row>
    <row r="8">
      <c r="A8" t="inlineStr">
        <is>
          <t>International freight (USD, whole shipment)</t>
        </is>
      </c>
      <c r="B8" s="6" t="n">
        <v>380</v>
      </c>
      <c r="C8" s="7" t="inlineStr">
        <is>
          <t>Example assumption, use your real door-to-door quote</t>
        </is>
      </c>
    </row>
    <row r="9">
      <c r="A9" t="inlineStr">
        <is>
          <t>Cargo insurance (USD)</t>
        </is>
      </c>
      <c r="B9" s="6" t="n">
        <v>15</v>
      </c>
      <c r="C9" s="7" t="inlineStr">
        <is>
          <t>Example assumption, get a real quote, never skip the line</t>
        </is>
      </c>
    </row>
    <row r="10">
      <c r="A10" t="inlineStr">
        <is>
          <t>MFN duty rate</t>
        </is>
      </c>
      <c r="B10" s="9" t="n">
        <v>0.053</v>
      </c>
      <c r="C10" s="7" t="inlineStr">
        <is>
          <t>hts.usitc.gov, 'General' rate for your HTS code</t>
        </is>
      </c>
    </row>
    <row r="11">
      <c r="A11" t="inlineStr">
        <is>
          <t>Section 301 rate</t>
        </is>
      </c>
      <c r="B11" s="9" t="n">
        <v>0.25</v>
      </c>
      <c r="C11" s="7" t="inlineStr">
        <is>
          <t>USITC 'China Tariffs' file for your HTS code</t>
        </is>
      </c>
    </row>
    <row r="12">
      <c r="A12" t="inlineStr">
        <is>
          <t>Surcharge rate</t>
        </is>
      </c>
      <c r="B12" s="9" t="n">
        <v>0.125</v>
      </c>
      <c r="C12" s="7" t="inlineStr">
        <is>
          <t>Section 301 forced labor, 12.5% as of August 2026, replaced Section 122 on July 24, 2026, verify</t>
        </is>
      </c>
    </row>
    <row r="13">
      <c r="A13" t="inlineStr">
        <is>
          <t>Entry type (Informal or Formal)</t>
        </is>
      </c>
      <c r="B13" s="10" t="inlineStr">
        <is>
          <t>Informal</t>
        </is>
      </c>
      <c r="C13" s="7" t="inlineStr">
        <is>
          <t>Informal up to $2,500 of customs value, Formal above (bond required)</t>
        </is>
      </c>
    </row>
    <row r="14">
      <c r="A14" t="inlineStr">
        <is>
          <t>Ocean shipment? (Yes or No)</t>
        </is>
      </c>
      <c r="B14" s="10" t="inlineStr">
        <is>
          <t>No</t>
        </is>
      </c>
      <c r="C14" s="7" t="inlineStr">
        <is>
          <t>Ocean freight triggers the HMF</t>
        </is>
      </c>
    </row>
    <row r="15">
      <c r="A15" t="inlineStr">
        <is>
          <t>Courier or broker fees (USD)</t>
        </is>
      </c>
      <c r="B15" s="6" t="n">
        <v>20</v>
      </c>
      <c r="C15" s="7" t="inlineStr">
        <is>
          <t>Courier processing + disbursement, or customs broker fee (Ch. 5)</t>
        </is>
      </c>
    </row>
    <row r="16">
      <c r="A16" t="inlineStr">
        <is>
          <t>Last mile or FBA inbound per unit (USD)</t>
        </is>
      </c>
      <c r="B16" s="6" t="n">
        <v>0</v>
      </c>
      <c r="C16" s="7" t="inlineStr">
        <is>
          <t>0 if the courier delivers door-to-door; FBA prep and inbound go here</t>
        </is>
      </c>
    </row>
    <row r="18">
      <c r="A18" s="4" t="inlineStr">
        <is>
          <t>2. OUTPUTS, computed</t>
        </is>
      </c>
      <c r="B18" s="5" t="n"/>
      <c r="C18" s="5" t="n"/>
    </row>
    <row r="19">
      <c r="A19" s="11" t="inlineStr">
        <is>
          <t>Customs value (USD)</t>
        </is>
      </c>
      <c r="B19" s="12">
        <f>B5*B6</f>
        <v/>
      </c>
      <c r="C19" s="7" t="inlineStr">
        <is>
          <t>Cost x units. Freight and insurance are NOT part of it (Ch. 2)</t>
        </is>
      </c>
    </row>
    <row r="20">
      <c r="A20" s="11" t="inlineStr">
        <is>
          <t>Total duty rate</t>
        </is>
      </c>
      <c r="B20" s="13">
        <f>B10+B11+B12</f>
        <v/>
      </c>
      <c r="C20" s="7" t="inlineStr">
        <is>
          <t>MFN + Section 301 + surcharge, date-stamp this (Ch. 2)</t>
        </is>
      </c>
    </row>
    <row r="21">
      <c r="A21" s="11" t="inlineStr">
        <is>
          <t>Duty (USD)</t>
        </is>
      </c>
      <c r="B21" s="12">
        <f>ROUND(B19*B20,2)</f>
        <v/>
      </c>
    </row>
    <row r="22">
      <c r="A22" s="11" t="inlineStr">
        <is>
          <t>Merchandise processing fee, MPF (USD)</t>
        </is>
      </c>
      <c r="B22" s="12">
        <f>IF(B13="Informal",2.69,MIN(MAX(B19*0.003464,33.58),651.5))</f>
        <v/>
      </c>
      <c r="C22" s="7" t="inlineStr">
        <is>
          <t>FY2026: $2.69 informal; formal 0.3464% with $33.58 min, $651.50 cap</t>
        </is>
      </c>
    </row>
    <row r="23">
      <c r="A23" s="11" t="inlineStr">
        <is>
          <t>Harbor maintenance fee, HMF (USD)</t>
        </is>
      </c>
      <c r="B23" s="12">
        <f>IF(B14="Yes",ROUND(B19*0.00125,2),0)</f>
        <v/>
      </c>
      <c r="C23" s="7" t="inlineStr">
        <is>
          <t>0.125% of customs value, ocean freight only</t>
        </is>
      </c>
    </row>
    <row r="24">
      <c r="A24" s="11" t="inlineStr">
        <is>
          <t>Total landed cost (USD)</t>
        </is>
      </c>
      <c r="B24" s="12">
        <f>ROUND(B19+B8+B9+B21+B22+B23+B15+B16*B6,2)</f>
        <v/>
      </c>
      <c r="C24" s="7" t="inlineStr">
        <is>
          <t>Goods + freight + insurance + duty + MPF + HMF + fees + last mile</t>
        </is>
      </c>
    </row>
    <row r="25">
      <c r="A25" s="14" t="inlineStr">
        <is>
          <t>LANDED COST PER SELLABLE UNIT (USD)</t>
        </is>
      </c>
      <c r="B25" s="15">
        <f>ROUND(B24/B7,2)</f>
        <v/>
      </c>
      <c r="C25" s="7" t="inlineStr">
        <is>
          <t>The only number pricing should ever be based on (Ch. 4)</t>
        </is>
      </c>
    </row>
    <row r="27">
      <c r="A27" s="4" t="inlineStr">
        <is>
          <t>3. PRICING, from Chapter 7</t>
        </is>
      </c>
      <c r="B27" s="5" t="n"/>
      <c r="C27" s="5" t="n"/>
    </row>
    <row r="28">
      <c r="A28" t="inlineStr">
        <is>
          <t>Marketplace commission (% of price)</t>
        </is>
      </c>
      <c r="B28" s="9" t="n">
        <v>0.15</v>
      </c>
      <c r="C28" s="7" t="inlineStr">
        <is>
          <t>Illustrative, check your marketplace's current fee schedule</t>
        </is>
      </c>
    </row>
    <row r="29">
      <c r="A29" t="inlineStr">
        <is>
          <t>Payment processing (% of price)</t>
        </is>
      </c>
      <c r="B29" s="9" t="n">
        <v>0.03</v>
      </c>
      <c r="C29" s="7" t="inlineStr">
        <is>
          <t>Illustrative</t>
        </is>
      </c>
    </row>
    <row r="30">
      <c r="A30" t="inlineStr">
        <is>
          <t>Payment fixed fee per order (USD)</t>
        </is>
      </c>
      <c r="B30" s="6" t="n">
        <v>0.3</v>
      </c>
      <c r="C30" s="7" t="inlineStr">
        <is>
          <t>Illustrative</t>
        </is>
      </c>
    </row>
    <row r="31">
      <c r="A31" t="inlineStr">
        <is>
          <t>Fulfillment per unit (USD)</t>
        </is>
      </c>
      <c r="B31" s="6" t="n">
        <v>3.5</v>
      </c>
      <c r="C31" s="7" t="inlineStr">
        <is>
          <t>Illustrative, your fulfillment provider's rate card</t>
        </is>
      </c>
    </row>
    <row r="32">
      <c r="A32" t="inlineStr">
        <is>
          <t>Returns and defects allowance (% of price)</t>
        </is>
      </c>
      <c r="B32" s="9" t="n">
        <v>0.03</v>
      </c>
      <c r="C32" s="7" t="inlineStr">
        <is>
          <t>Assumption, budget it or discover it</t>
        </is>
      </c>
    </row>
    <row r="33">
      <c r="A33" t="inlineStr">
        <is>
          <t>Advertising allowance (% of price)</t>
        </is>
      </c>
      <c r="B33" s="9" t="n">
        <v>0.1</v>
      </c>
      <c r="C33" s="7" t="inlineStr">
        <is>
          <t>Assumption, spread across units</t>
        </is>
      </c>
    </row>
    <row r="34">
      <c r="A34" t="inlineStr">
        <is>
          <t>Target margin (% of price)</t>
        </is>
      </c>
      <c r="B34" s="9" t="n">
        <v>0.15</v>
      </c>
      <c r="C34" s="7" t="inlineStr">
        <is>
          <t>What is left for you: salary, software, mistakes, next buy</t>
        </is>
      </c>
    </row>
    <row r="36">
      <c r="A36" s="11" t="inlineStr">
        <is>
          <t>Percentage costs, total (% of price)</t>
        </is>
      </c>
      <c r="B36" s="13">
        <f>B28+B29+B32+B33</f>
        <v/>
      </c>
      <c r="C36" s="7" t="inlineStr">
        <is>
          <t>Commission + payment % + returns + advertising</t>
        </is>
      </c>
    </row>
    <row r="37">
      <c r="A37" s="11" t="inlineStr">
        <is>
          <t>Fixed costs per unit (USD)</t>
        </is>
      </c>
      <c r="B37" s="12">
        <f>B31+B30+B25</f>
        <v/>
      </c>
      <c r="C37" s="7" t="inlineStr">
        <is>
          <t>Fulfillment + fixed payment fee + landed cost per unit</t>
        </is>
      </c>
    </row>
    <row r="38">
      <c r="A38" s="14" t="inlineStr">
        <is>
          <t>BREAK-EVEN PRICE (USD)</t>
        </is>
      </c>
      <c r="B38" s="15">
        <f>ROUND(B37/(1-B36),2)</f>
        <v/>
      </c>
      <c r="C38" s="7" t="inlineStr">
        <is>
          <t>Margin = zero. Below this, every sale loses money</t>
        </is>
      </c>
    </row>
    <row r="39">
      <c r="A39" s="14" t="inlineStr">
        <is>
          <t>TARGET PRICE (USD)</t>
        </is>
      </c>
      <c r="B39" s="15">
        <f>ROUND(B37/(1-B36-B34),2)</f>
        <v/>
      </c>
      <c r="C39" s="7" t="inlineStr">
        <is>
          <t>Fixed costs / (1 - percentage costs - target margin). Round UP to the next .99</t>
        </is>
      </c>
    </row>
    <row r="41">
      <c r="A41" s="16" t="inlineStr">
        <is>
          <t>Estimates only, not customs advice. Tariff and fee rates verified August 2026, verify yours at hts.usitc.gov before relying on any total.</t>
        </is>
      </c>
    </row>
  </sheetData>
  <dataValidations count="2">
    <dataValidation sqref="B13" showDropDown="0" showInputMessage="0" showErrorMessage="0" allowBlank="0" type="list">
      <formula1>"Informal,Formal"</formula1>
    </dataValidation>
    <dataValidation sqref="B14" showDropDown="0" showInputMessage="0" showErrorMessage="0" allowBlank="0" type="list">
      <formula1>"Yes,No"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10" customWidth="1" min="3" max="3"/>
    <col width="12" customWidth="1" min="4" max="4"/>
    <col width="20" customWidth="1" min="5" max="5"/>
    <col width="12" customWidth="1" min="6" max="6"/>
  </cols>
  <sheetData>
    <row r="1">
      <c r="A1" s="17" t="inlineStr">
        <is>
          <t>TARIFF STACKS, FOUR VERIFIED EXAMPLES</t>
        </is>
      </c>
    </row>
    <row r="2">
      <c r="A2" s="2" t="inlineStr">
        <is>
          <t>Rates verified August 2026 against the official tariff schedule (hts.usitc.gov) and the USITC China Tariffs file.</t>
        </is>
      </c>
    </row>
    <row r="4">
      <c r="A4" s="18" t="inlineStr">
        <is>
          <t>Product example</t>
        </is>
      </c>
      <c r="B4" s="18" t="inlineStr">
        <is>
          <t>HTS code</t>
        </is>
      </c>
      <c r="C4" s="18" t="inlineStr">
        <is>
          <t>MFN</t>
        </is>
      </c>
      <c r="D4" s="18" t="inlineStr">
        <is>
          <t>Section 301</t>
        </is>
      </c>
      <c r="E4" s="18" t="inlineStr">
        <is>
          <t>Surcharge (Sec. 301 forced labor)</t>
        </is>
      </c>
      <c r="F4" s="18" t="inlineStr">
        <is>
          <t>Total stack</t>
        </is>
      </c>
    </row>
    <row r="5">
      <c r="A5" s="19" t="inlineStr">
        <is>
          <t>Plastic phone case</t>
        </is>
      </c>
      <c r="B5" s="20" t="inlineStr">
        <is>
          <t>3926.90.99</t>
        </is>
      </c>
      <c r="C5" s="21" t="n">
        <v>0.053</v>
      </c>
      <c r="D5" s="21" t="n">
        <v>0.25</v>
      </c>
      <c r="E5" s="21" t="n">
        <v>0.125</v>
      </c>
      <c r="F5" s="13" t="n">
        <v>0.428</v>
      </c>
    </row>
    <row r="6">
      <c r="A6" s="19" t="inlineStr">
        <is>
          <t>Cotton t-shirt</t>
        </is>
      </c>
      <c r="B6" s="20" t="inlineStr">
        <is>
          <t>6109.10.00</t>
        </is>
      </c>
      <c r="C6" s="21" t="n">
        <v>0.165</v>
      </c>
      <c r="D6" s="21" t="n">
        <v>0.075</v>
      </c>
      <c r="E6" s="21" t="n">
        <v>0.125</v>
      </c>
      <c r="F6" s="13" t="n">
        <v>0.365</v>
      </c>
    </row>
    <row r="7">
      <c r="A7" s="19" t="inlineStr">
        <is>
          <t>LED desk lamp</t>
        </is>
      </c>
      <c r="B7" s="20" t="inlineStr">
        <is>
          <t>9405.21.80</t>
        </is>
      </c>
      <c r="C7" s="21" t="n">
        <v>0.039</v>
      </c>
      <c r="D7" s="21" t="n">
        <v>0.25</v>
      </c>
      <c r="E7" s="21" t="n">
        <v>0.125</v>
      </c>
      <c r="F7" s="13" t="n">
        <v>0.414</v>
      </c>
    </row>
    <row r="8">
      <c r="A8" s="19" t="inlineStr">
        <is>
          <t>Toy</t>
        </is>
      </c>
      <c r="B8" s="20" t="inlineStr">
        <is>
          <t>9503.00.00</t>
        </is>
      </c>
      <c r="C8" s="21" t="n">
        <v>0</v>
      </c>
      <c r="D8" s="21" t="n">
        <v>0</v>
      </c>
      <c r="E8" s="21" t="n">
        <v>0.125</v>
      </c>
      <c r="F8" s="13" t="n">
        <v>0.125</v>
      </c>
    </row>
    <row r="10">
      <c r="A10" s="16" t="inlineStr">
        <is>
          <t>Toy: Section 301 is 0% because List 4B is suspended, its entire tariff sits in the volatile surcharge slot.</t>
        </is>
      </c>
    </row>
    <row r="12">
      <c r="A12" s="22" t="inlineStr">
        <is>
          <t>The 12.5% Section 301 forced labor surcharge replaced the old 10% Section 122 surcharge on July 24, 2026. It carries no published expiry date. Re-check the whole stack before every shipment.</t>
        </is>
      </c>
    </row>
    <row r="14">
      <c r="A14" s="11" t="inlineStr">
        <is>
          <t>Where to check live rates:</t>
        </is>
      </c>
    </row>
    <row r="15">
      <c r="A15" t="inlineStr">
        <is>
          <t>1. hts.usitc.gov, the official Harmonized Tariff Schedule ('General' column = MFN rate)</t>
        </is>
      </c>
    </row>
    <row r="16">
      <c r="A16" t="inlineStr">
        <is>
          <t>2. The USITC 'China Tariffs' file, for the Section 301 rate on your HTS code</t>
        </is>
      </c>
    </row>
    <row r="17">
      <c r="A17" t="inlineStr">
        <is>
          <t>3. ustr.gov, for Section 301 actions, exclusions and announcements</t>
        </is>
      </c>
    </row>
    <row r="18">
      <c r="A18" s="16" t="inlineStr">
        <is>
          <t>Estimates, not customs advice. The book's Chapter 2 shows the ten-minute verification routine.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2026-07-05T03:21:38Z</dcterms:created>
  <dcterms:modified xmlns:dcterms="http://purl.org/dc/terms/" xmlns:xsi="http://www.w3.org/2001/XMLSchema-instance" xsi:type="dcterms:W3CDTF">2026-08-12T20:55:58Z</dcterms:modified>
</cp:coreProperties>
</file>